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Desktop\"/>
    </mc:Choice>
  </mc:AlternateContent>
  <xr:revisionPtr revIDLastSave="0" documentId="13_ncr:1_{2A823F33-26BA-439B-A2D8-196EC7A8A681}" xr6:coauthVersionLast="47" xr6:coauthVersionMax="47" xr10:uidLastSave="{00000000-0000-0000-0000-000000000000}"/>
  <bookViews>
    <workbookView xWindow="-120" yWindow="-120" windowWidth="29040" windowHeight="15840" xr2:uid="{0837B7D0-90A8-4D74-8D6B-CB95DB18045E}"/>
  </bookViews>
  <sheets>
    <sheet name="ARBITRAGE-DE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3" i="1"/>
  <c r="G10" i="1" l="1"/>
  <c r="G9" i="1"/>
  <c r="F14" i="1" l="1"/>
  <c r="F22" i="1"/>
  <c r="F30" i="1"/>
  <c r="F38" i="1"/>
  <c r="F29" i="1"/>
  <c r="F15" i="1"/>
  <c r="F23" i="1"/>
  <c r="F31" i="1"/>
  <c r="F39" i="1"/>
  <c r="F36" i="1"/>
  <c r="F16" i="1"/>
  <c r="F24" i="1"/>
  <c r="F32" i="1"/>
  <c r="F40" i="1"/>
  <c r="F28" i="1"/>
  <c r="F21" i="1"/>
  <c r="F17" i="1"/>
  <c r="F25" i="1"/>
  <c r="F33" i="1"/>
  <c r="F41" i="1"/>
  <c r="F26" i="1"/>
  <c r="F34" i="1"/>
  <c r="F13" i="1"/>
  <c r="F37" i="1"/>
  <c r="F18" i="1"/>
  <c r="F19" i="1"/>
  <c r="F27" i="1"/>
  <c r="F35" i="1"/>
  <c r="F20" i="1"/>
  <c r="G20" i="1" l="1"/>
  <c r="H20" i="1" s="1"/>
  <c r="I20" i="1" s="1"/>
  <c r="G38" i="1"/>
  <c r="H38" i="1" s="1"/>
  <c r="I38" i="1" s="1"/>
  <c r="G32" i="1"/>
  <c r="H32" i="1" s="1"/>
  <c r="I32" i="1" s="1"/>
  <c r="G30" i="1"/>
  <c r="H30" i="1" s="1"/>
  <c r="I30" i="1" s="1"/>
  <c r="G21" i="1"/>
  <c r="H21" i="1" s="1"/>
  <c r="I21" i="1" s="1"/>
  <c r="G23" i="1"/>
  <c r="H23" i="1" s="1"/>
  <c r="I23" i="1" s="1"/>
  <c r="G39" i="1"/>
  <c r="H39" i="1" s="1"/>
  <c r="I39" i="1" s="1"/>
  <c r="G24" i="1"/>
  <c r="H24" i="1" s="1"/>
  <c r="I24" i="1" s="1"/>
  <c r="G29" i="1"/>
  <c r="H29" i="1" s="1"/>
  <c r="I29" i="1" s="1"/>
  <c r="G31" i="1"/>
  <c r="H31" i="1" s="1"/>
  <c r="I31" i="1" s="1"/>
  <c r="G17" i="1"/>
  <c r="H17" i="1" s="1"/>
  <c r="I17" i="1" s="1"/>
  <c r="G41" i="1"/>
  <c r="H41" i="1" s="1"/>
  <c r="I41" i="1" s="1"/>
  <c r="G27" i="1"/>
  <c r="H27" i="1" s="1"/>
  <c r="I27" i="1" s="1"/>
  <c r="G19" i="1"/>
  <c r="H19" i="1" s="1"/>
  <c r="I19" i="1" s="1"/>
  <c r="G40" i="1"/>
  <c r="H40" i="1" s="1"/>
  <c r="I40" i="1" s="1"/>
  <c r="G28" i="1"/>
  <c r="H28" i="1" s="1"/>
  <c r="I28" i="1" s="1"/>
  <c r="G14" i="1"/>
  <c r="H14" i="1" s="1"/>
  <c r="I14" i="1" s="1"/>
  <c r="G22" i="1"/>
  <c r="H22" i="1" s="1"/>
  <c r="I22" i="1" s="1"/>
  <c r="G35" i="1"/>
  <c r="H35" i="1" s="1"/>
  <c r="I35" i="1" s="1"/>
  <c r="G15" i="1"/>
  <c r="H15" i="1" s="1"/>
  <c r="I15" i="1" s="1"/>
  <c r="G33" i="1"/>
  <c r="H33" i="1" s="1"/>
  <c r="I33" i="1" s="1"/>
  <c r="G16" i="1"/>
  <c r="H16" i="1" s="1"/>
  <c r="I16" i="1" s="1"/>
  <c r="G25" i="1"/>
  <c r="H25" i="1" s="1"/>
  <c r="I25" i="1" s="1"/>
  <c r="G37" i="1"/>
  <c r="H37" i="1" s="1"/>
  <c r="I37" i="1" s="1"/>
  <c r="G36" i="1"/>
  <c r="H36" i="1" s="1"/>
  <c r="I36" i="1" s="1"/>
  <c r="G18" i="1"/>
  <c r="H18" i="1" s="1"/>
  <c r="I18" i="1" s="1"/>
  <c r="G26" i="1"/>
  <c r="H26" i="1" s="1"/>
  <c r="I26" i="1" s="1"/>
  <c r="G34" i="1"/>
  <c r="H34" i="1" s="1"/>
  <c r="I34" i="1" s="1"/>
  <c r="G13" i="1"/>
  <c r="H13" i="1" s="1"/>
  <c r="I13" i="1" s="1"/>
</calcChain>
</file>

<file path=xl/sharedStrings.xml><?xml version="1.0" encoding="utf-8"?>
<sst xmlns="http://schemas.openxmlformats.org/spreadsheetml/2006/main" count="4294966532" uniqueCount="4294967232">
  <si>
    <t>APR LM:</t>
  </si>
  <si>
    <t>OPTION 1: 100% LM</t>
  </si>
  <si>
    <t>OPTION 2: ARBITRAGE + LM</t>
  </si>
  <si>
    <t>Arbeitendes Kapital:</t>
  </si>
  <si>
    <t>Verfügbares Kapital:</t>
  </si>
  <si>
    <t>Sitzendes Kapital</t>
  </si>
  <si>
    <t>Premium</t>
  </si>
  <si>
    <t>LM</t>
  </si>
  <si>
    <t>GESAMT</t>
  </si>
  <si>
    <t>ARBITRAGE</t>
  </si>
  <si>
    <t>WOCHE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</si>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</sst>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0.0%"/>
    <numFmt numFmtId="174" formatCode="0\ \$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174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/>
    <xf numFmtId="9" fontId="2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4" fillId="0" borderId="0" xfId="0" applyFont="1"/>
    <xf numFmtId="0" fontId="3" fillId="4" borderId="0" xfId="0" applyFont="1" applyFill="1" applyAlignment="1">
      <alignment horizontal="center"/>
    </xf>
    <xf numFmtId="0" fontId="2" fillId="0" borderId="0" xfId="0" applyNumberFormat="1" applyFont="1"/>
    <xf numFmtId="174" fontId="2" fillId="0" borderId="0" xfId="0" applyNumberFormat="1" applyFont="1"/>
    <xf numFmtId="171" fontId="2" fillId="0" borderId="0" xfId="1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2" fillId="5" borderId="0" xfId="0" applyNumberFormat="1" applyFont="1" applyFill="1"/>
    <xf numFmtId="174" fontId="2" fillId="5" borderId="0" xfId="0" applyNumberFormat="1" applyFont="1" applyFill="1"/>
    <xf numFmtId="0" fontId="2" fillId="5" borderId="0" xfId="0" applyFont="1" applyFill="1"/>
    <xf numFmtId="174" fontId="2" fillId="5" borderId="0" xfId="0" applyNumberFormat="1" applyFont="1" applyFill="1" applyAlignment="1">
      <alignment horizontal="center"/>
    </xf>
    <xf numFmtId="171" fontId="2" fillId="5" borderId="0" xfId="1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2643-5B01-426F-A8CD-98C2DF0AAA5C}">
  <dimension ref="B1:I41"/>
  <sheetViews>
    <sheetView tabSelected="1" workbookViewId="0">
      <selection activeCell="H9" sqref="H9"/>
    </sheetView>
  </sheetViews>
  <sheetFormatPr defaultRowHeight="15.75" outlineLevelCol="1" x14ac:dyDescent="0.25"/>
  <cols>
    <col min="1" max="1" width="2.7109375" style="4" customWidth="1"/>
    <col min="2" max="2" width="21.28515625" style="4" customWidth="1"/>
    <col min="3" max="3" width="12.28515625" style="4" bestFit="1" customWidth="1"/>
    <col min="4" max="4" width="13.42578125" style="4" bestFit="1" customWidth="1"/>
    <col min="5" max="5" width="3.28515625" style="4" customWidth="1"/>
    <col min="6" max="6" width="21.28515625" style="4" customWidth="1" outlineLevel="1"/>
    <col min="7" max="7" width="11.7109375" style="1" customWidth="1" outlineLevel="1"/>
    <col min="8" max="8" width="11.28515625" style="1" customWidth="1" outlineLevel="1"/>
    <col min="9" max="9" width="9.140625" style="1" customWidth="1" outlineLevel="1"/>
    <col min="10" max="16384" width="9.140625" style="4"/>
  </cols>
  <sheetData>
    <row r="1" spans="2:9" x14ac:dyDescent="0.25">
      <c r="B1" s="1"/>
      <c r="C1" s="1"/>
      <c r="D1" s="1"/>
    </row>
    <row r="2" spans="2:9" x14ac:dyDescent="0.25">
      <c r="B2" s="14" t="s">
        <v>4</v>
      </c>
      <c r="C2" s="2">
        <v>100000</v>
      </c>
      <c r="D2" s="1"/>
    </row>
    <row r="3" spans="2:9" x14ac:dyDescent="0.25">
      <c r="B3" s="1"/>
      <c r="C3" s="1"/>
      <c r="D3" s="1"/>
    </row>
    <row r="4" spans="2:9" s="16" customFormat="1" ht="23.25" x14ac:dyDescent="0.35">
      <c r="B4" s="15" t="s">
        <v>1</v>
      </c>
      <c r="C4" s="15"/>
      <c r="D4" s="15"/>
      <c r="F4" s="15" t="s">
        <v>2</v>
      </c>
      <c r="G4" s="15"/>
      <c r="H4" s="15"/>
      <c r="I4" s="15"/>
    </row>
    <row r="5" spans="2:9" x14ac:dyDescent="0.25">
      <c r="B5" s="1"/>
      <c r="C5" s="1"/>
      <c r="D5" s="1"/>
    </row>
    <row r="6" spans="2:9" x14ac:dyDescent="0.25">
      <c r="B6" s="14" t="s">
        <v>3</v>
      </c>
      <c r="C6" s="2">
        <v>100000</v>
      </c>
      <c r="D6" s="1"/>
      <c r="F6" s="8" t="s">
        <v>5</v>
      </c>
      <c r="G6" s="2">
        <v>250000</v>
      </c>
    </row>
    <row r="7" spans="2:9" x14ac:dyDescent="0.25">
      <c r="B7" s="14" t="s">
        <v>0</v>
      </c>
      <c r="C7" s="3">
        <v>1.3</v>
      </c>
      <c r="D7" s="1"/>
      <c r="F7" s="8" t="s">
        <v>6</v>
      </c>
      <c r="G7" s="5">
        <v>0.15</v>
      </c>
    </row>
    <row r="8" spans="2:9" x14ac:dyDescent="0.25">
      <c r="F8" s="8"/>
    </row>
    <row r="9" spans="2:9" x14ac:dyDescent="0.25">
      <c r="F9" s="8" t="s">
        <v>3</v>
      </c>
      <c r="G9" s="2">
        <f>C6*0.5</f>
        <v>50000</v>
      </c>
    </row>
    <row r="10" spans="2:9" x14ac:dyDescent="0.25">
      <c r="F10" s="8" t="s">
        <v>0</v>
      </c>
      <c r="G10" s="3">
        <f>C7</f>
        <v>1.3</v>
      </c>
    </row>
    <row r="11" spans="2:9" x14ac:dyDescent="0.25">
      <c r="G11" s="3"/>
    </row>
    <row r="12" spans="2:9" s="8" customFormat="1" x14ac:dyDescent="0.25">
      <c r="B12" s="6" t="s">
        <v>10</v>
      </c>
      <c r="C12" s="7" t="s">
        <v>7</v>
      </c>
      <c r="D12" s="7" t="s">
        <v>8</v>
      </c>
      <c r="F12" s="9" t="s">
        <v>7</v>
      </c>
      <c r="G12" s="9" t="s">
        <v>9</v>
      </c>
      <c r="H12" s="9" t="s">
        <v>8</v>
      </c>
      <c r="I12" s="9" t="s">
        <v>11</v>
      </c>
    </row>
    <row r="13" spans="2:9" x14ac:dyDescent="0.25">
      <c r="B13" s="10">
        <v>1</v>
      </c>
      <c r="C13" s="2">
        <f>$C$6*$C$7/365*B13*7</f>
        <v>2493.1506849315069</v>
      </c>
      <c r="D13" s="12">
        <f>C13/$C$2</f>
        <v>2.4931506849315069E-2</v>
      </c>
      <c r="F13" s="11">
        <f>$G$9*$G$10/365*B13*7</f>
        <v>1246.5753424657535</v>
      </c>
      <c r="G13" s="2">
        <f>$G$6*($G$7-0.01)</f>
        <v>35000</v>
      </c>
      <c r="H13" s="12">
        <f>(F13+G13)/$C$2</f>
        <v>0.36246575342465753</v>
      </c>
      <c r="I13" s="13">
        <f>H13-D13</f>
        <v>0.33753424657534248</v>
      </c>
    </row>
    <row r="14" spans="2:9" x14ac:dyDescent="0.25">
      <c r="B14" s="17">
        <v>2</v>
      </c>
      <c r="C14" s="20">
        <f t="shared" ref="C14:C41" si="0">$C$6*$C$7/365*B14*7</f>
        <v>4986.3013698630139</v>
      </c>
      <c r="D14" s="21">
        <f t="shared" ref="D14:D41" si="1">C14/$C$2</f>
        <v>4.9863013698630138E-2</v>
      </c>
      <c r="E14" s="19"/>
      <c r="F14" s="18">
        <f>$G$9*$G$10/365*B14*7</f>
        <v>2493.1506849315069</v>
      </c>
      <c r="G14" s="20">
        <f t="shared" ref="G14:G41" si="2">$G$6*($G$7-0.01)</f>
        <v>35000</v>
      </c>
      <c r="H14" s="21">
        <f t="shared" ref="H14:H26" si="3">(F14+G14)/$C$2</f>
        <v>0.37493150684931503</v>
      </c>
      <c r="I14" s="22">
        <f t="shared" ref="I14:I41" si="4">H14-D14</f>
        <v>0.32506849315068487</v>
      </c>
    </row>
    <row r="15" spans="2:9" x14ac:dyDescent="0.25">
      <c r="B15" s="10">
        <v>3</v>
      </c>
      <c r="C15" s="2">
        <f t="shared" si="0"/>
        <v>7479.4520547945212</v>
      </c>
      <c r="D15" s="12">
        <f t="shared" si="1"/>
        <v>7.4794520547945206E-2</v>
      </c>
      <c r="F15" s="11">
        <f>$G$9*$G$10/365*B15*7</f>
        <v>3739.7260273972606</v>
      </c>
      <c r="G15" s="2">
        <f t="shared" si="2"/>
        <v>35000</v>
      </c>
      <c r="H15" s="12">
        <f t="shared" si="3"/>
        <v>0.38739726027397264</v>
      </c>
      <c r="I15" s="13">
        <f t="shared" si="4"/>
        <v>0.31260273972602742</v>
      </c>
    </row>
    <row r="16" spans="2:9" x14ac:dyDescent="0.25">
      <c r="B16" s="17">
        <v>4</v>
      </c>
      <c r="C16" s="20">
        <f t="shared" si="0"/>
        <v>9972.6027397260277</v>
      </c>
      <c r="D16" s="21">
        <f t="shared" si="1"/>
        <v>9.9726027397260275E-2</v>
      </c>
      <c r="E16" s="19"/>
      <c r="F16" s="18">
        <f>$G$9*$G$10/365*B16*7</f>
        <v>4986.3013698630139</v>
      </c>
      <c r="G16" s="20">
        <f t="shared" si="2"/>
        <v>35000</v>
      </c>
      <c r="H16" s="21">
        <f t="shared" si="3"/>
        <v>0.39986301369863014</v>
      </c>
      <c r="I16" s="22">
        <f t="shared" si="4"/>
        <v>0.30013698630136987</v>
      </c>
    </row>
    <row r="17" spans="2:9" x14ac:dyDescent="0.25">
      <c r="B17" s="10">
        <v>5</v>
      </c>
      <c r="C17" s="2">
        <f t="shared" si="0"/>
        <v>12465.753424657534</v>
      </c>
      <c r="D17" s="12">
        <f t="shared" si="1"/>
        <v>0.12465753424657534</v>
      </c>
      <c r="F17" s="11">
        <f>$G$9*$G$10/365*B17*7</f>
        <v>6232.8767123287671</v>
      </c>
      <c r="G17" s="2">
        <f t="shared" si="2"/>
        <v>35000</v>
      </c>
      <c r="H17" s="12">
        <f t="shared" si="3"/>
        <v>0.4123287671232877</v>
      </c>
      <c r="I17" s="13">
        <f t="shared" si="4"/>
        <v>0.28767123287671237</v>
      </c>
    </row>
    <row r="18" spans="2:9" x14ac:dyDescent="0.25">
      <c r="B18" s="17">
        <v>6</v>
      </c>
      <c r="C18" s="20">
        <f t="shared" si="0"/>
        <v>14958.904109589042</v>
      </c>
      <c r="D18" s="21">
        <f t="shared" si="1"/>
        <v>0.14958904109589041</v>
      </c>
      <c r="E18" s="19"/>
      <c r="F18" s="18">
        <f>$G$9*$G$10/365*B18*7</f>
        <v>7479.4520547945212</v>
      </c>
      <c r="G18" s="20">
        <f t="shared" si="2"/>
        <v>35000</v>
      </c>
      <c r="H18" s="21">
        <f t="shared" si="3"/>
        <v>0.4247945205479452</v>
      </c>
      <c r="I18" s="22">
        <f t="shared" si="4"/>
        <v>0.27520547945205476</v>
      </c>
    </row>
    <row r="19" spans="2:9" x14ac:dyDescent="0.25">
      <c r="B19" s="10">
        <v>7</v>
      </c>
      <c r="C19" s="2">
        <f t="shared" si="0"/>
        <v>17452.054794520547</v>
      </c>
      <c r="D19" s="12">
        <f t="shared" si="1"/>
        <v>0.17452054794520547</v>
      </c>
      <c r="F19" s="11">
        <f>$G$9*$G$10/365*B19*7</f>
        <v>8726.0273972602736</v>
      </c>
      <c r="G19" s="2">
        <f t="shared" si="2"/>
        <v>35000</v>
      </c>
      <c r="H19" s="12">
        <f t="shared" si="3"/>
        <v>0.43726027397260275</v>
      </c>
      <c r="I19" s="13">
        <f t="shared" si="4"/>
        <v>0.26273972602739726</v>
      </c>
    </row>
    <row r="20" spans="2:9" x14ac:dyDescent="0.25">
      <c r="B20" s="17">
        <v>8</v>
      </c>
      <c r="C20" s="20">
        <f t="shared" si="0"/>
        <v>19945.205479452055</v>
      </c>
      <c r="D20" s="21">
        <f t="shared" si="1"/>
        <v>0.19945205479452055</v>
      </c>
      <c r="E20" s="19"/>
      <c r="F20" s="18">
        <f>$G$9*$G$10/365*B20*7</f>
        <v>9972.6027397260277</v>
      </c>
      <c r="G20" s="20">
        <f t="shared" si="2"/>
        <v>35000</v>
      </c>
      <c r="H20" s="21">
        <f t="shared" si="3"/>
        <v>0.44972602739726025</v>
      </c>
      <c r="I20" s="22">
        <f t="shared" si="4"/>
        <v>0.2502739726027397</v>
      </c>
    </row>
    <row r="21" spans="2:9" x14ac:dyDescent="0.25">
      <c r="B21" s="10">
        <v>9</v>
      </c>
      <c r="C21" s="2">
        <f t="shared" si="0"/>
        <v>22438.35616438356</v>
      </c>
      <c r="D21" s="12">
        <f t="shared" si="1"/>
        <v>0.22438356164383561</v>
      </c>
      <c r="F21" s="11">
        <f>$G$9*$G$10/365*B21*7</f>
        <v>11219.17808219178</v>
      </c>
      <c r="G21" s="2">
        <f t="shared" si="2"/>
        <v>35000</v>
      </c>
      <c r="H21" s="12">
        <f t="shared" si="3"/>
        <v>0.46219178082191781</v>
      </c>
      <c r="I21" s="13">
        <f t="shared" si="4"/>
        <v>0.2378082191780822</v>
      </c>
    </row>
    <row r="22" spans="2:9" x14ac:dyDescent="0.25">
      <c r="B22" s="17">
        <v>10</v>
      </c>
      <c r="C22" s="20">
        <f t="shared" si="0"/>
        <v>24931.506849315068</v>
      </c>
      <c r="D22" s="21">
        <f t="shared" si="1"/>
        <v>0.24931506849315069</v>
      </c>
      <c r="E22" s="19"/>
      <c r="F22" s="18">
        <f>$G$9*$G$10/365*B22*7</f>
        <v>12465.753424657534</v>
      </c>
      <c r="G22" s="20">
        <f t="shared" si="2"/>
        <v>35000</v>
      </c>
      <c r="H22" s="21">
        <f t="shared" si="3"/>
        <v>0.47465753424657536</v>
      </c>
      <c r="I22" s="22">
        <f t="shared" si="4"/>
        <v>0.22534246575342468</v>
      </c>
    </row>
    <row r="23" spans="2:9" x14ac:dyDescent="0.25">
      <c r="B23" s="10">
        <v>11</v>
      </c>
      <c r="C23" s="2">
        <f t="shared" si="0"/>
        <v>27424.657534246577</v>
      </c>
      <c r="D23" s="12">
        <f t="shared" si="1"/>
        <v>0.27424657534246577</v>
      </c>
      <c r="F23" s="11">
        <f>$G$9*$G$10/365*B23*7</f>
        <v>13712.328767123288</v>
      </c>
      <c r="G23" s="2">
        <f t="shared" si="2"/>
        <v>35000</v>
      </c>
      <c r="H23" s="12">
        <f t="shared" si="3"/>
        <v>0.48712328767123292</v>
      </c>
      <c r="I23" s="13">
        <f t="shared" si="4"/>
        <v>0.21287671232876715</v>
      </c>
    </row>
    <row r="24" spans="2:9" x14ac:dyDescent="0.25">
      <c r="B24" s="17">
        <v>12</v>
      </c>
      <c r="C24" s="20">
        <f t="shared" si="0"/>
        <v>29917.808219178085</v>
      </c>
      <c r="D24" s="21">
        <f t="shared" si="1"/>
        <v>0.29917808219178083</v>
      </c>
      <c r="E24" s="19"/>
      <c r="F24" s="18">
        <f>$G$9*$G$10/365*B24*7</f>
        <v>14958.904109589042</v>
      </c>
      <c r="G24" s="20">
        <f t="shared" si="2"/>
        <v>35000</v>
      </c>
      <c r="H24" s="21">
        <f t="shared" si="3"/>
        <v>0.49958904109589042</v>
      </c>
      <c r="I24" s="22">
        <f t="shared" si="4"/>
        <v>0.20041095890410959</v>
      </c>
    </row>
    <row r="25" spans="2:9" x14ac:dyDescent="0.25">
      <c r="B25" s="10">
        <v>13</v>
      </c>
      <c r="C25" s="2">
        <f t="shared" si="0"/>
        <v>32410.95890410959</v>
      </c>
      <c r="D25" s="12">
        <f t="shared" si="1"/>
        <v>0.32410958904109588</v>
      </c>
      <c r="F25" s="11">
        <f>$G$9*$G$10/365*B25*7</f>
        <v>16205.479452054795</v>
      </c>
      <c r="G25" s="2">
        <f t="shared" si="2"/>
        <v>35000</v>
      </c>
      <c r="H25" s="12">
        <f t="shared" si="3"/>
        <v>0.51205479452054792</v>
      </c>
      <c r="I25" s="13">
        <f t="shared" si="4"/>
        <v>0.18794520547945204</v>
      </c>
    </row>
    <row r="26" spans="2:9" x14ac:dyDescent="0.25">
      <c r="B26" s="17">
        <v>14</v>
      </c>
      <c r="C26" s="20">
        <f t="shared" si="0"/>
        <v>34904.109589041094</v>
      </c>
      <c r="D26" s="21">
        <f t="shared" si="1"/>
        <v>0.34904109589041094</v>
      </c>
      <c r="E26" s="19"/>
      <c r="F26" s="18">
        <f>$G$9*$G$10/365*B26*7</f>
        <v>17452.054794520547</v>
      </c>
      <c r="G26" s="20">
        <f t="shared" si="2"/>
        <v>35000</v>
      </c>
      <c r="H26" s="21">
        <f t="shared" si="3"/>
        <v>0.52452054794520542</v>
      </c>
      <c r="I26" s="22">
        <f t="shared" si="4"/>
        <v>0.17547945205479448</v>
      </c>
    </row>
    <row r="27" spans="2:9" x14ac:dyDescent="0.25">
      <c r="B27" s="10">
        <v>15</v>
      </c>
      <c r="C27" s="2">
        <f t="shared" si="0"/>
        <v>37397.260273972599</v>
      </c>
      <c r="D27" s="12">
        <f t="shared" si="1"/>
        <v>0.37397260273972599</v>
      </c>
      <c r="F27" s="11">
        <f>$G$9*$G$10/365*B27*7</f>
        <v>18698.630136986299</v>
      </c>
      <c r="G27" s="2">
        <f t="shared" si="2"/>
        <v>35000</v>
      </c>
      <c r="H27" s="12">
        <f t="shared" ref="H27:H33" si="5">(F27+G27)/$C$2</f>
        <v>0.53698630136986303</v>
      </c>
      <c r="I27" s="13">
        <f t="shared" si="4"/>
        <v>0.16301369863013704</v>
      </c>
    </row>
    <row r="28" spans="2:9" x14ac:dyDescent="0.25">
      <c r="B28" s="17">
        <v>16</v>
      </c>
      <c r="C28" s="20">
        <f t="shared" si="0"/>
        <v>39890.410958904111</v>
      </c>
      <c r="D28" s="21">
        <f t="shared" si="1"/>
        <v>0.3989041095890411</v>
      </c>
      <c r="E28" s="19"/>
      <c r="F28" s="18">
        <f>$G$9*$G$10/365*B28*7</f>
        <v>19945.205479452055</v>
      </c>
      <c r="G28" s="20">
        <f t="shared" si="2"/>
        <v>35000</v>
      </c>
      <c r="H28" s="21">
        <f t="shared" si="5"/>
        <v>0.54945205479452053</v>
      </c>
      <c r="I28" s="22">
        <f t="shared" si="4"/>
        <v>0.15054794520547943</v>
      </c>
    </row>
    <row r="29" spans="2:9" x14ac:dyDescent="0.25">
      <c r="B29" s="10">
        <v>17</v>
      </c>
      <c r="C29" s="2">
        <f t="shared" si="0"/>
        <v>42383.561643835616</v>
      </c>
      <c r="D29" s="12">
        <f t="shared" si="1"/>
        <v>0.42383561643835616</v>
      </c>
      <c r="F29" s="11">
        <f>$G$9*$G$10/365*B29*7</f>
        <v>21191.780821917808</v>
      </c>
      <c r="G29" s="2">
        <f t="shared" si="2"/>
        <v>35000</v>
      </c>
      <c r="H29" s="12">
        <f t="shared" si="5"/>
        <v>0.56191780821917814</v>
      </c>
      <c r="I29" s="13">
        <f t="shared" si="4"/>
        <v>0.13808219178082198</v>
      </c>
    </row>
    <row r="30" spans="2:9" x14ac:dyDescent="0.25">
      <c r="B30" s="17">
        <v>18</v>
      </c>
      <c r="C30" s="20">
        <f t="shared" si="0"/>
        <v>44876.71232876712</v>
      </c>
      <c r="D30" s="21">
        <f t="shared" si="1"/>
        <v>0.44876712328767121</v>
      </c>
      <c r="E30" s="19"/>
      <c r="F30" s="18">
        <f>$G$9*$G$10/365*B30*7</f>
        <v>22438.35616438356</v>
      </c>
      <c r="G30" s="20">
        <f t="shared" si="2"/>
        <v>35000</v>
      </c>
      <c r="H30" s="21">
        <f t="shared" si="5"/>
        <v>0.57438356164383553</v>
      </c>
      <c r="I30" s="22">
        <f t="shared" si="4"/>
        <v>0.12561643835616432</v>
      </c>
    </row>
    <row r="31" spans="2:9" x14ac:dyDescent="0.25">
      <c r="B31" s="10">
        <v>19</v>
      </c>
      <c r="C31" s="2">
        <f t="shared" si="0"/>
        <v>47369.863013698632</v>
      </c>
      <c r="D31" s="12">
        <f t="shared" si="1"/>
        <v>0.47369863013698632</v>
      </c>
      <c r="F31" s="11">
        <f>$G$9*$G$10/365*B31*7</f>
        <v>23684.931506849316</v>
      </c>
      <c r="G31" s="2">
        <f t="shared" si="2"/>
        <v>35000</v>
      </c>
      <c r="H31" s="12">
        <f t="shared" si="5"/>
        <v>0.58684931506849314</v>
      </c>
      <c r="I31" s="13">
        <f t="shared" si="4"/>
        <v>0.11315068493150682</v>
      </c>
    </row>
    <row r="32" spans="2:9" x14ac:dyDescent="0.25">
      <c r="B32" s="17">
        <v>20</v>
      </c>
      <c r="C32" s="20">
        <f t="shared" si="0"/>
        <v>49863.013698630137</v>
      </c>
      <c r="D32" s="21">
        <f t="shared" si="1"/>
        <v>0.49863013698630138</v>
      </c>
      <c r="E32" s="19"/>
      <c r="F32" s="18">
        <f>$G$9*$G$10/365*B32*7</f>
        <v>24931.506849315068</v>
      </c>
      <c r="G32" s="20">
        <f t="shared" si="2"/>
        <v>35000</v>
      </c>
      <c r="H32" s="21">
        <f t="shared" si="5"/>
        <v>0.59931506849315064</v>
      </c>
      <c r="I32" s="22">
        <f t="shared" si="4"/>
        <v>0.10068493150684926</v>
      </c>
    </row>
    <row r="33" spans="2:9" x14ac:dyDescent="0.25">
      <c r="B33" s="10">
        <v>21</v>
      </c>
      <c r="C33" s="2">
        <f t="shared" si="0"/>
        <v>52356.164383561641</v>
      </c>
      <c r="D33" s="12">
        <f t="shared" si="1"/>
        <v>0.52356164383561643</v>
      </c>
      <c r="F33" s="11">
        <f>$G$9*$G$10/365*B33*7</f>
        <v>26178.082191780821</v>
      </c>
      <c r="G33" s="2">
        <f t="shared" si="2"/>
        <v>35000</v>
      </c>
      <c r="H33" s="12">
        <f t="shared" si="5"/>
        <v>0.61178082191780825</v>
      </c>
      <c r="I33" s="13">
        <f t="shared" si="4"/>
        <v>8.8219178082191818E-2</v>
      </c>
    </row>
    <row r="34" spans="2:9" x14ac:dyDescent="0.25">
      <c r="B34" s="17">
        <v>22</v>
      </c>
      <c r="C34" s="20">
        <f t="shared" si="0"/>
        <v>54849.315068493153</v>
      </c>
      <c r="D34" s="21">
        <f t="shared" si="1"/>
        <v>0.54849315068493154</v>
      </c>
      <c r="E34" s="19"/>
      <c r="F34" s="18">
        <f>$G$9*$G$10/365*B34*7</f>
        <v>27424.657534246577</v>
      </c>
      <c r="G34" s="20">
        <f t="shared" si="2"/>
        <v>35000</v>
      </c>
      <c r="H34" s="21">
        <f t="shared" ref="H34:H38" si="6">(F34+G34)/$C$2</f>
        <v>0.62424657534246575</v>
      </c>
      <c r="I34" s="22">
        <f t="shared" si="4"/>
        <v>7.5753424657534207E-2</v>
      </c>
    </row>
    <row r="35" spans="2:9" x14ac:dyDescent="0.25">
      <c r="B35" s="10">
        <v>23</v>
      </c>
      <c r="C35" s="2">
        <f t="shared" si="0"/>
        <v>57342.465753424651</v>
      </c>
      <c r="D35" s="12">
        <f t="shared" si="1"/>
        <v>0.57342465753424654</v>
      </c>
      <c r="F35" s="11">
        <f>$G$9*$G$10/365*B35*7</f>
        <v>28671.232876712325</v>
      </c>
      <c r="G35" s="2">
        <f t="shared" si="2"/>
        <v>35000</v>
      </c>
      <c r="H35" s="12">
        <f t="shared" si="6"/>
        <v>0.63671232876712325</v>
      </c>
      <c r="I35" s="13">
        <f t="shared" si="4"/>
        <v>6.3287671232876708E-2</v>
      </c>
    </row>
    <row r="36" spans="2:9" x14ac:dyDescent="0.25">
      <c r="B36" s="17">
        <v>24</v>
      </c>
      <c r="C36" s="20">
        <f t="shared" si="0"/>
        <v>59835.61643835617</v>
      </c>
      <c r="D36" s="21">
        <f t="shared" si="1"/>
        <v>0.59835616438356165</v>
      </c>
      <c r="E36" s="19"/>
      <c r="F36" s="18">
        <f>$G$9*$G$10/365*B36*7</f>
        <v>29917.808219178085</v>
      </c>
      <c r="G36" s="20">
        <f t="shared" si="2"/>
        <v>35000</v>
      </c>
      <c r="H36" s="21">
        <f t="shared" si="6"/>
        <v>0.64917808219178086</v>
      </c>
      <c r="I36" s="22">
        <f t="shared" si="4"/>
        <v>5.0821917808219208E-2</v>
      </c>
    </row>
    <row r="37" spans="2:9" x14ac:dyDescent="0.25">
      <c r="B37" s="10">
        <v>25</v>
      </c>
      <c r="C37" s="2">
        <f t="shared" si="0"/>
        <v>62328.767123287675</v>
      </c>
      <c r="D37" s="12">
        <f t="shared" si="1"/>
        <v>0.62328767123287676</v>
      </c>
      <c r="F37" s="11">
        <f>$G$9*$G$10/365*B37*7</f>
        <v>31164.383561643837</v>
      </c>
      <c r="G37" s="2">
        <f t="shared" si="2"/>
        <v>35000</v>
      </c>
      <c r="H37" s="12">
        <f t="shared" si="6"/>
        <v>0.66164383561643825</v>
      </c>
      <c r="I37" s="13">
        <f t="shared" si="4"/>
        <v>3.8356164383561486E-2</v>
      </c>
    </row>
    <row r="38" spans="2:9" x14ac:dyDescent="0.25">
      <c r="B38" s="17">
        <v>26</v>
      </c>
      <c r="C38" s="20">
        <f t="shared" si="0"/>
        <v>64821.917808219179</v>
      </c>
      <c r="D38" s="21">
        <f t="shared" si="1"/>
        <v>0.64821917808219176</v>
      </c>
      <c r="E38" s="19"/>
      <c r="F38" s="18">
        <f>$G$9*$G$10/365*B38*7</f>
        <v>32410.95890410959</v>
      </c>
      <c r="G38" s="20">
        <f t="shared" si="2"/>
        <v>35000</v>
      </c>
      <c r="H38" s="21">
        <f t="shared" si="6"/>
        <v>0.67410958904109586</v>
      </c>
      <c r="I38" s="22">
        <f t="shared" si="4"/>
        <v>2.5890410958904098E-2</v>
      </c>
    </row>
    <row r="39" spans="2:9" x14ac:dyDescent="0.25">
      <c r="B39" s="10">
        <v>27</v>
      </c>
      <c r="C39" s="2">
        <f t="shared" si="0"/>
        <v>67315.068493150684</v>
      </c>
      <c r="D39" s="12">
        <f t="shared" si="1"/>
        <v>0.67315068493150687</v>
      </c>
      <c r="F39" s="11">
        <f>$G$9*$G$10/365*B39*7</f>
        <v>33657.534246575342</v>
      </c>
      <c r="G39" s="2">
        <f t="shared" si="2"/>
        <v>35000</v>
      </c>
      <c r="H39" s="12">
        <f t="shared" ref="H39:H41" si="7">(F39+G39)/$C$2</f>
        <v>0.68657534246575347</v>
      </c>
      <c r="I39" s="13">
        <f t="shared" si="4"/>
        <v>1.3424657534246598E-2</v>
      </c>
    </row>
    <row r="40" spans="2:9" x14ac:dyDescent="0.25">
      <c r="B40" s="17">
        <v>28</v>
      </c>
      <c r="C40" s="20">
        <f t="shared" si="0"/>
        <v>69808.219178082189</v>
      </c>
      <c r="D40" s="21">
        <f t="shared" si="1"/>
        <v>0.69808219178082187</v>
      </c>
      <c r="E40" s="19"/>
      <c r="F40" s="18">
        <f>$G$9*$G$10/365*B40*7</f>
        <v>34904.109589041094</v>
      </c>
      <c r="G40" s="20">
        <f t="shared" si="2"/>
        <v>35000</v>
      </c>
      <c r="H40" s="21">
        <f t="shared" si="7"/>
        <v>0.69904109589041097</v>
      </c>
      <c r="I40" s="22">
        <f t="shared" si="4"/>
        <v>9.5890410958909822E-4</v>
      </c>
    </row>
    <row r="41" spans="2:9" x14ac:dyDescent="0.25">
      <c r="B41" s="10">
        <v>29</v>
      </c>
      <c r="C41" s="2">
        <f t="shared" si="0"/>
        <v>72301.369863013693</v>
      </c>
      <c r="D41" s="12">
        <f t="shared" si="1"/>
        <v>0.72301369863013698</v>
      </c>
      <c r="F41" s="11">
        <f>$G$9*$G$10/365*B41*7</f>
        <v>36150.684931506847</v>
      </c>
      <c r="G41" s="2">
        <f t="shared" si="2"/>
        <v>35000</v>
      </c>
      <c r="H41" s="12">
        <f t="shared" si="7"/>
        <v>0.71150684931506836</v>
      </c>
      <c r="I41" s="13">
        <f t="shared" si="4"/>
        <v>-1.1506849315068624E-2</v>
      </c>
    </row>
  </sheetData>
  <mergeCells count="2">
    <mergeCell ref="B4:D4"/>
    <mergeCell ref="F4:I4"/>
  </mergeCells>
  <conditionalFormatting sqref="I13:I14">
    <cfRule type="cellIs" dxfId="1" priority="2" operator="lessThan">
      <formula>0</formula>
    </cfRule>
  </conditionalFormatting>
  <conditionalFormatting sqref="I15:I4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ARBITRAGE-DEAL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2022-02-24T13:59:42Z</dcterms:created>
  <dcterms:modified xsi:type="dcterms:W3CDTF">2022-02-24T14:53:33Z</dcterms:modified>
</cp:coreProperties>
</file>